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15000" windowHeight="7695"/>
  </bookViews>
  <sheets>
    <sheet name="Inicio" sheetId="6" r:id="rId1"/>
    <sheet name="Fuente" sheetId="8" r:id="rId2"/>
    <sheet name="Gasto" sheetId="1" r:id="rId3"/>
    <sheet name="Solicitudes peritajes" sheetId="2" r:id="rId4"/>
    <sheet name="medios propios" sheetId="3" r:id="rId5"/>
    <sheet name="designaciones" sheetId="4" r:id="rId6"/>
    <sheet name="Integrantes lista" sheetId="10" r:id="rId7"/>
  </sheets>
  <calcPr calcId="145621"/>
</workbook>
</file>

<file path=xl/calcChain.xml><?xml version="1.0" encoding="utf-8"?>
<calcChain xmlns="http://schemas.openxmlformats.org/spreadsheetml/2006/main">
  <c r="B42" i="2" l="1"/>
  <c r="H22" i="1" l="1"/>
  <c r="F22" i="1"/>
  <c r="C22" i="1"/>
  <c r="H8" i="1" l="1"/>
  <c r="H9" i="1"/>
  <c r="H10" i="1"/>
  <c r="H11" i="1"/>
  <c r="H12" i="1"/>
  <c r="H13" i="1"/>
  <c r="H14" i="1"/>
  <c r="H15" i="1"/>
  <c r="H16" i="1"/>
  <c r="H17" i="1"/>
  <c r="H18" i="1"/>
  <c r="H19" i="1"/>
  <c r="B29" i="2" l="1"/>
  <c r="I27" i="3" l="1"/>
  <c r="D27" i="3"/>
  <c r="E27" i="3"/>
  <c r="C27" i="3"/>
  <c r="AD27" i="3" l="1"/>
</calcChain>
</file>

<file path=xl/sharedStrings.xml><?xml version="1.0" encoding="utf-8"?>
<sst xmlns="http://schemas.openxmlformats.org/spreadsheetml/2006/main" count="179" uniqueCount="108">
  <si>
    <t>Gasto total en el año</t>
  </si>
  <si>
    <t>Aragón</t>
  </si>
  <si>
    <t>Solicitudes de peritajes de acuerdo con los tipos y los baremos estipulados</t>
  </si>
  <si>
    <t xml:space="preserve">Bienes muebles, vehículos, joyas y objetos preciosos </t>
  </si>
  <si>
    <t xml:space="preserve">Daños en bienes inmuebles </t>
  </si>
  <si>
    <t>Maquinaria industrial</t>
  </si>
  <si>
    <t xml:space="preserve">Antigüedades y obras de arte </t>
  </si>
  <si>
    <t xml:space="preserve">Electrónica, informática y telecomunicaciones </t>
  </si>
  <si>
    <t>Auditoría y valoraciones empresariales</t>
  </si>
  <si>
    <t>Informe médico, psicológico y de los profesionales sanitarios</t>
  </si>
  <si>
    <t xml:space="preserve">Comprobaciones topográficas, edificación </t>
  </si>
  <si>
    <t xml:space="preserve">Pericial caligráfica </t>
  </si>
  <si>
    <t xml:space="preserve">Valoraciones de bienes inmuebles, hipotecarios </t>
  </si>
  <si>
    <t>Ambientales</t>
  </si>
  <si>
    <t xml:space="preserve">Peritaje acordado en ejecución social </t>
  </si>
  <si>
    <t xml:space="preserve">Otros </t>
  </si>
  <si>
    <t>Total</t>
  </si>
  <si>
    <t>Solicitudes de peritajes con precios superiores a los baremos</t>
  </si>
  <si>
    <t xml:space="preserve">Previsiones de coste con importes hasta 1.500€ </t>
  </si>
  <si>
    <t xml:space="preserve">Previsiones de coste con importes superiores a 1.500€ </t>
  </si>
  <si>
    <t>Aragon</t>
  </si>
  <si>
    <t>nº total</t>
  </si>
  <si>
    <t>Nº en guardia</t>
  </si>
  <si>
    <t>nº en proc. Ordinario</t>
  </si>
  <si>
    <t>Mobiliarios</t>
  </si>
  <si>
    <t>Vehiculos</t>
  </si>
  <si>
    <t>Inmuebles</t>
  </si>
  <si>
    <t>Joyas y arte</t>
  </si>
  <si>
    <t>Caligrafía</t>
  </si>
  <si>
    <t>Asturias</t>
  </si>
  <si>
    <t>Nº total</t>
  </si>
  <si>
    <t>Nº en proc. ordinario</t>
  </si>
  <si>
    <t>Cataluña</t>
  </si>
  <si>
    <t xml:space="preserve">Asturias </t>
  </si>
  <si>
    <t>C Valenciana</t>
  </si>
  <si>
    <t>Galicia</t>
  </si>
  <si>
    <t>Madrid</t>
  </si>
  <si>
    <t>Navarra</t>
  </si>
  <si>
    <t>Pais Vasco</t>
  </si>
  <si>
    <t>el resto</t>
  </si>
  <si>
    <t>Rioja</t>
  </si>
  <si>
    <t>Total de designaciones realizadas</t>
  </si>
  <si>
    <t>Designaciones realizadas a partir de las listas anuales</t>
  </si>
  <si>
    <t>Designaciones realizadas fuera de las listas anuales</t>
  </si>
  <si>
    <t>No aceptadas</t>
  </si>
  <si>
    <t>Cantabria</t>
  </si>
  <si>
    <t>Andalucia</t>
  </si>
  <si>
    <t>Canarias</t>
  </si>
  <si>
    <t>ND</t>
  </si>
  <si>
    <t>Bienes inmuebles</t>
  </si>
  <si>
    <t>Todas han superado los baremos</t>
  </si>
  <si>
    <t>Actividad pericial judicial</t>
  </si>
  <si>
    <t xml:space="preserve">Año: </t>
  </si>
  <si>
    <t>Ministerio</t>
  </si>
  <si>
    <t>Peritajes realizados por estos equipos</t>
  </si>
  <si>
    <t>Guardia</t>
  </si>
  <si>
    <t>Procedimiento Ordinario</t>
  </si>
  <si>
    <t>Gasto</t>
  </si>
  <si>
    <t>Solicitudes de peritajes</t>
  </si>
  <si>
    <t>Medios propios</t>
  </si>
  <si>
    <t>Designaciones</t>
  </si>
  <si>
    <t>Fuente</t>
  </si>
  <si>
    <t>Operación 3009 del Plan Nacional de Estadística judicial</t>
  </si>
  <si>
    <t>Elaboración a partir de datos facilitados por las administraciones responsables de los medios al servicio de la Administración de Justicia</t>
  </si>
  <si>
    <t>Presupuesto</t>
  </si>
  <si>
    <t xml:space="preserve">  Número de integrantes de la lista</t>
  </si>
  <si>
    <t>Número integrantes listas</t>
  </si>
  <si>
    <t>Nº de peritos propios</t>
  </si>
  <si>
    <t>Peritaciones realizadas con medios propios</t>
  </si>
  <si>
    <t>Bienes muebles, semovientes y vehículos</t>
  </si>
  <si>
    <t>Arquitectos</t>
  </si>
  <si>
    <t>Arquitectos técnicos</t>
  </si>
  <si>
    <t>Calígrafos</t>
  </si>
  <si>
    <t>Economista</t>
  </si>
  <si>
    <t>Filiación</t>
  </si>
  <si>
    <t>Valoración daño corporal</t>
  </si>
  <si>
    <t>Psicólogo</t>
  </si>
  <si>
    <t>Mádico especialista</t>
  </si>
  <si>
    <t>Enxeñeiro técnico industrial</t>
  </si>
  <si>
    <t>Enxeñeiro informático</t>
  </si>
  <si>
    <t>Enxeñeiro técnico informático</t>
  </si>
  <si>
    <t>Enxeñeiro técnico agrícola</t>
  </si>
  <si>
    <t>Otras titulaciones</t>
  </si>
  <si>
    <t>Tasaciones</t>
  </si>
  <si>
    <t>A</t>
  </si>
  <si>
    <t>B</t>
  </si>
  <si>
    <t>Alhajas, gemas y objetos preciosos</t>
  </si>
  <si>
    <t>C</t>
  </si>
  <si>
    <t>Antigüedades y arte</t>
  </si>
  <si>
    <t>D</t>
  </si>
  <si>
    <t>Agrario y medio ambiente</t>
  </si>
  <si>
    <t>E</t>
  </si>
  <si>
    <t>Pruebas caligráficas y documentales</t>
  </si>
  <si>
    <t>F</t>
  </si>
  <si>
    <t>Propiedad intelectual y propiedad industrial</t>
  </si>
  <si>
    <t>G</t>
  </si>
  <si>
    <t>C. Valenciana</t>
  </si>
  <si>
    <t xml:space="preserve"> </t>
  </si>
  <si>
    <t>Obligaciones reconocidas</t>
  </si>
  <si>
    <t>DESGLOSE POR OBJETO DE LA PERICIAL/COLEGIO PROFESIONAL</t>
  </si>
  <si>
    <t>TIPO PERICIAL</t>
  </si>
  <si>
    <t>N.º</t>
  </si>
  <si>
    <t>GALICIA</t>
  </si>
  <si>
    <t>Poblacion</t>
  </si>
  <si>
    <t>Para C. Valenciana se han tomado los datos de TAXO para peritaciones realizadas</t>
  </si>
  <si>
    <t>Gasto por habitante</t>
  </si>
  <si>
    <t>Este informe se debe de tomar como una aproximación pues se basa en una metodologia y en unos procedimientos todavia no consolidados</t>
  </si>
  <si>
    <t>Son importes no nº de solitudes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</si>
</sst>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#,##0.000"/>
  </numFmts>
  <fonts count="1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Verdana"/>
      <family val="2"/>
    </font>
    <font>
      <sz val="10"/>
      <name val="Arial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b/>
      <sz val="10"/>
      <name val="Arial"/>
      <family val="2"/>
    </font>
    <font>
      <b/>
      <sz val="12"/>
      <color theme="1"/>
      <name val="Verdana"/>
      <family val="2"/>
    </font>
    <font>
      <sz val="11"/>
      <color indexed="8"/>
      <name val="Verdana"/>
      <family val="2"/>
    </font>
    <font>
      <b/>
      <sz val="10"/>
      <name val="Verdana"/>
      <family val="2"/>
    </font>
    <font>
      <b/>
      <u/>
      <sz val="12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1"/>
    </font>
    <font>
      <sz val="11"/>
      <color theme="1"/>
      <name val="Calibri"/>
      <family val="2"/>
      <scheme val="minor"/>
    </font>
    <font>
      <sz val="9"/>
      <color indexed="72"/>
      <name val="SansSerif"/>
    </font>
    <font>
      <b/>
      <sz val="9"/>
      <color indexed="72"/>
      <name val="SansSerif"/>
    </font>
    <font>
      <sz val="10"/>
      <color theme="1"/>
      <name val="Liberation Sans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FE7F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B3B3B3"/>
      </left>
      <right style="medium">
        <color rgb="FFB3B3B3"/>
      </right>
      <top style="medium">
        <color rgb="FFB3B3B3"/>
      </top>
      <bottom style="medium">
        <color rgb="FFB3B3B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/>
    <xf numFmtId="43" fontId="13" fillId="0" borderId="0" applyFont="0" applyFill="0" applyBorder="0" applyAlignment="0" applyProtection="0"/>
  </cellStyleXfs>
  <cellXfs count="94">
    <xf numFmtId="0" fontId="0" fillId="0" borderId="0" xfId="0"/>
    <xf numFmtId="0" fontId="5" fillId="0" borderId="0" xfId="0" applyFont="1"/>
    <xf numFmtId="0" fontId="5" fillId="0" borderId="3" xfId="0" applyFont="1" applyBorder="1" applyAlignment="1">
      <alignment vertical="center"/>
    </xf>
    <xf numFmtId="0" fontId="4" fillId="0" borderId="0" xfId="0" applyFont="1" applyFill="1"/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4" fontId="5" fillId="0" borderId="3" xfId="1" applyFont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7" fillId="0" borderId="0" xfId="0" applyFont="1"/>
    <xf numFmtId="0" fontId="5" fillId="0" borderId="4" xfId="0" applyFont="1" applyBorder="1" applyAlignment="1">
      <alignment horizontal="center" vertical="center"/>
    </xf>
    <xf numFmtId="0" fontId="9" fillId="2" borderId="0" xfId="0" applyFont="1" applyFill="1"/>
    <xf numFmtId="0" fontId="10" fillId="2" borderId="0" xfId="4" applyFill="1" applyAlignment="1" applyProtection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44" fontId="5" fillId="0" borderId="3" xfId="1" applyFont="1" applyFill="1" applyBorder="1" applyAlignment="1">
      <alignment vertical="center"/>
    </xf>
    <xf numFmtId="0" fontId="5" fillId="0" borderId="0" xfId="0" applyFont="1" applyFill="1"/>
    <xf numFmtId="44" fontId="5" fillId="0" borderId="1" xfId="1" applyFont="1" applyFill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3" fontId="5" fillId="0" borderId="2" xfId="2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3" fontId="2" fillId="0" borderId="9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0" xfId="0" applyNumberFormat="1" applyFont="1" applyFill="1" applyBorder="1" applyAlignment="1">
      <alignment vertical="center"/>
    </xf>
    <xf numFmtId="3" fontId="2" fillId="0" borderId="2" xfId="2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vertical="center"/>
    </xf>
    <xf numFmtId="0" fontId="5" fillId="3" borderId="0" xfId="0" applyFont="1" applyFill="1"/>
    <xf numFmtId="3" fontId="2" fillId="3" borderId="3" xfId="0" applyNumberFormat="1" applyFont="1" applyFill="1" applyBorder="1" applyAlignment="1">
      <alignment vertical="center"/>
    </xf>
    <xf numFmtId="3" fontId="5" fillId="4" borderId="9" xfId="0" applyNumberFormat="1" applyFont="1" applyFill="1" applyBorder="1" applyAlignment="1">
      <alignment vertical="center"/>
    </xf>
    <xf numFmtId="0" fontId="5" fillId="4" borderId="0" xfId="0" applyFont="1" applyFill="1"/>
    <xf numFmtId="3" fontId="5" fillId="4" borderId="1" xfId="0" applyNumberFormat="1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44" fontId="5" fillId="4" borderId="3" xfId="1" applyFont="1" applyFill="1" applyBorder="1" applyAlignment="1">
      <alignment vertical="center"/>
    </xf>
    <xf numFmtId="3" fontId="4" fillId="4" borderId="3" xfId="0" applyNumberFormat="1" applyFont="1" applyFill="1" applyBorder="1" applyAlignment="1">
      <alignment vertical="center"/>
    </xf>
    <xf numFmtId="8" fontId="5" fillId="4" borderId="3" xfId="1" applyNumberFormat="1" applyFont="1" applyFill="1" applyBorder="1" applyAlignment="1">
      <alignment vertical="center"/>
    </xf>
    <xf numFmtId="44" fontId="5" fillId="4" borderId="3" xfId="1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vertical="center"/>
    </xf>
    <xf numFmtId="3" fontId="5" fillId="4" borderId="3" xfId="0" applyNumberFormat="1" applyFont="1" applyFill="1" applyBorder="1" applyAlignment="1">
      <alignment vertical="center"/>
    </xf>
    <xf numFmtId="3" fontId="5" fillId="4" borderId="4" xfId="0" applyNumberFormat="1" applyFont="1" applyFill="1" applyBorder="1" applyAlignment="1">
      <alignment vertical="center"/>
    </xf>
    <xf numFmtId="3" fontId="2" fillId="4" borderId="4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5" fillId="4" borderId="6" xfId="0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44" fontId="2" fillId="4" borderId="3" xfId="1" applyFont="1" applyFill="1" applyBorder="1" applyAlignment="1">
      <alignment vertical="center"/>
    </xf>
    <xf numFmtId="44" fontId="2" fillId="4" borderId="3" xfId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14" fillId="5" borderId="0" xfId="0" applyNumberFormat="1" applyFont="1" applyFill="1" applyBorder="1" applyAlignment="1" applyProtection="1">
      <alignment horizontal="center" vertical="top" wrapText="1"/>
    </xf>
    <xf numFmtId="3" fontId="14" fillId="0" borderId="0" xfId="0" applyNumberFormat="1" applyFont="1" applyFill="1" applyBorder="1" applyAlignment="1" applyProtection="1">
      <alignment horizontal="center" vertical="top" wrapText="1"/>
    </xf>
    <xf numFmtId="0" fontId="15" fillId="6" borderId="0" xfId="0" applyNumberFormat="1" applyFont="1" applyFill="1" applyBorder="1" applyAlignment="1" applyProtection="1">
      <alignment vertical="center" wrapText="1"/>
    </xf>
    <xf numFmtId="3" fontId="15" fillId="6" borderId="0" xfId="6" applyNumberFormat="1" applyFont="1" applyFill="1" applyBorder="1" applyAlignment="1" applyProtection="1">
      <alignment vertical="center" wrapText="1"/>
    </xf>
    <xf numFmtId="3" fontId="2" fillId="4" borderId="9" xfId="0" applyNumberFormat="1" applyFont="1" applyFill="1" applyBorder="1" applyAlignment="1">
      <alignment vertical="center"/>
    </xf>
    <xf numFmtId="3" fontId="2" fillId="4" borderId="10" xfId="0" applyNumberFormat="1" applyFont="1" applyFill="1" applyBorder="1" applyAlignment="1">
      <alignment vertical="center"/>
    </xf>
    <xf numFmtId="0" fontId="2" fillId="4" borderId="0" xfId="0" applyFont="1" applyFill="1"/>
    <xf numFmtId="44" fontId="2" fillId="0" borderId="3" xfId="1" applyFont="1" applyFill="1" applyBorder="1" applyAlignment="1">
      <alignment horizontal="center" vertical="center"/>
    </xf>
    <xf numFmtId="0" fontId="11" fillId="0" borderId="0" xfId="0" applyFont="1"/>
    <xf numFmtId="0" fontId="16" fillId="7" borderId="11" xfId="0" applyFont="1" applyFill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164" fontId="5" fillId="0" borderId="0" xfId="0" applyNumberFormat="1" applyFont="1"/>
    <xf numFmtId="44" fontId="5" fillId="0" borderId="0" xfId="0" applyNumberFormat="1" applyFont="1"/>
    <xf numFmtId="165" fontId="5" fillId="0" borderId="1" xfId="0" applyNumberFormat="1" applyFont="1" applyBorder="1" applyAlignment="1">
      <alignment vertical="center"/>
    </xf>
    <xf numFmtId="0" fontId="17" fillId="4" borderId="0" xfId="0" applyFont="1" applyFill="1"/>
    <xf numFmtId="0" fontId="0" fillId="4" borderId="0" xfId="0" applyFill="1"/>
    <xf numFmtId="3" fontId="4" fillId="0" borderId="3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2" fillId="0" borderId="2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7">
    <cellStyle name="Euro" xfId="1"/>
    <cellStyle name="Excel Built-in Normal" xfId="2"/>
    <cellStyle name="Excel_BuiltIn_Comma" xfId="5"/>
    <cellStyle name="Hipervínculo" xfId="4" builtinId="8"/>
    <cellStyle name="Millares" xfId="6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1771650</xdr:colOff>
      <xdr:row>6</xdr:row>
      <xdr:rowOff>142875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1962150"/>
          <a:ext cx="25336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123825</xdr:rowOff>
    </xdr:from>
    <xdr:to>
      <xdr:col>5</xdr:col>
      <xdr:colOff>647700</xdr:colOff>
      <xdr:row>2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5067300" y="12382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123825</xdr:rowOff>
    </xdr:from>
    <xdr:to>
      <xdr:col>5</xdr:col>
      <xdr:colOff>647700</xdr:colOff>
      <xdr:row>2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5067300" y="12382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247650</xdr:colOff>
      <xdr:row>2</xdr:row>
      <xdr:rowOff>85725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400550" y="18097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6</xdr:col>
      <xdr:colOff>171450</xdr:colOff>
      <xdr:row>2</xdr:row>
      <xdr:rowOff>85725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419600" y="18097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133350</xdr:colOff>
      <xdr:row>2</xdr:row>
      <xdr:rowOff>85725</xdr:rowOff>
    </xdr:to>
    <xdr:sp macro="" textlink="">
      <xdr:nvSpPr>
        <xdr:cNvPr id="3" name="2 Rectángulo">
          <a:hlinkClick xmlns:r="http://schemas.openxmlformats.org/officeDocument/2006/relationships" r:id="rId1"/>
        </xdr:cNvPr>
        <xdr:cNvSpPr/>
      </xdr:nvSpPr>
      <xdr:spPr>
        <a:xfrm>
          <a:off x="4229100" y="18097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133350</xdr:colOff>
      <xdr:row>2</xdr:row>
      <xdr:rowOff>85725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5514975" y="180975"/>
          <a:ext cx="1276350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M25"/>
  <sheetViews>
    <sheetView tabSelected="1" workbookViewId="0">
      <selection activeCell="C1" sqref="C1"/>
    </sheetView>
  </sheetViews>
  <sheetFormatPr baseColWidth="10" defaultRowHeight="15"/>
  <cols>
    <col min="2" max="2" width="27.140625" customWidth="1"/>
  </cols>
  <sheetData>
    <row r="9" spans="1:3" ht="15.75">
      <c r="B9" s="17" t="s">
        <v>51</v>
      </c>
    </row>
    <row r="11" spans="1:3" ht="15.75">
      <c r="B11" s="17" t="s">
        <v>52</v>
      </c>
      <c r="C11" s="17">
        <v>2016</v>
      </c>
    </row>
    <row r="14" spans="1:3" ht="15.75">
      <c r="A14" s="19"/>
      <c r="B14" s="20" t="s">
        <v>61</v>
      </c>
    </row>
    <row r="15" spans="1:3" ht="15.75">
      <c r="A15" s="19"/>
      <c r="B15" s="20" t="s">
        <v>57</v>
      </c>
    </row>
    <row r="16" spans="1:3" ht="15.75">
      <c r="A16" s="19"/>
      <c r="B16" s="20" t="s">
        <v>58</v>
      </c>
    </row>
    <row r="17" spans="1:13" ht="15.75">
      <c r="A17" s="19"/>
      <c r="B17" s="20" t="s">
        <v>59</v>
      </c>
    </row>
    <row r="18" spans="1:13" ht="15.75">
      <c r="A18" s="19"/>
      <c r="B18" s="20" t="s">
        <v>60</v>
      </c>
    </row>
    <row r="19" spans="1:13" ht="15.75">
      <c r="A19" s="19"/>
      <c r="B19" s="20" t="s">
        <v>66</v>
      </c>
    </row>
    <row r="25" spans="1:13" ht="15.75">
      <c r="B25" s="81" t="s">
        <v>106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</row>
  </sheetData>
  <hyperlinks>
    <hyperlink ref="B15" location="Gasto!A1" display="Gasto"/>
    <hyperlink ref="B16" location="'Solicitudes peritajes'!A1" display="Solicitudes de peritajes"/>
    <hyperlink ref="B17" location="'medios propios'!A1" display="Medios propios"/>
    <hyperlink ref="A18:B18" location="designaciones!A1" display="designaciones!A1"/>
    <hyperlink ref="B14" location="Fuente!A1" display="Fuente"/>
    <hyperlink ref="B19" location="'Integrantes lista'!A1" display="Número integrantes lista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workbookViewId="0"/>
  </sheetViews>
  <sheetFormatPr baseColWidth="10" defaultColWidth="11.42578125" defaultRowHeight="14.25"/>
  <cols>
    <col min="1" max="1" width="12.42578125" style="1" customWidth="1"/>
    <col min="2" max="2" width="21.140625" style="1" customWidth="1"/>
    <col min="3" max="16384" width="11.42578125" style="1"/>
  </cols>
  <sheetData>
    <row r="2" spans="1:10">
      <c r="A2" s="3"/>
    </row>
    <row r="3" spans="1:10">
      <c r="A3" s="3"/>
      <c r="B3" s="3"/>
    </row>
    <row r="4" spans="1:10">
      <c r="A4" s="3"/>
      <c r="B4" s="3"/>
    </row>
    <row r="5" spans="1:10">
      <c r="A5" s="3"/>
      <c r="B5" s="3" t="s">
        <v>61</v>
      </c>
    </row>
    <row r="6" spans="1:10">
      <c r="A6" s="3"/>
      <c r="B6" s="3"/>
    </row>
    <row r="7" spans="1:10">
      <c r="A7" s="3"/>
      <c r="B7" s="3" t="s">
        <v>62</v>
      </c>
    </row>
    <row r="8" spans="1:10">
      <c r="A8" s="3"/>
      <c r="B8" s="3"/>
    </row>
    <row r="9" spans="1:10">
      <c r="A9" s="3"/>
      <c r="B9" s="3"/>
    </row>
    <row r="10" spans="1:10">
      <c r="A10" s="3"/>
      <c r="B10" s="89" t="s">
        <v>63</v>
      </c>
      <c r="C10" s="90"/>
      <c r="D10" s="90"/>
      <c r="E10" s="90"/>
      <c r="F10" s="90"/>
      <c r="G10" s="90"/>
    </row>
    <row r="11" spans="1:10" ht="30" customHeight="1">
      <c r="A11" s="3"/>
      <c r="B11" s="90"/>
      <c r="C11" s="90"/>
      <c r="D11" s="90"/>
      <c r="E11" s="90"/>
      <c r="F11" s="90"/>
      <c r="G11" s="90"/>
    </row>
    <row r="12" spans="1:10">
      <c r="A12" s="3"/>
      <c r="B12" s="3"/>
    </row>
    <row r="13" spans="1:10">
      <c r="A13" s="3"/>
      <c r="B13" s="3"/>
      <c r="J13" s="14"/>
    </row>
    <row r="14" spans="1:10">
      <c r="A14" s="3"/>
      <c r="B14" s="3"/>
    </row>
    <row r="15" spans="1:10">
      <c r="A15" s="3"/>
      <c r="B15" s="3"/>
    </row>
    <row r="16" spans="1:10">
      <c r="A16" s="3"/>
      <c r="B16" s="3"/>
    </row>
    <row r="17" spans="1:2">
      <c r="A17" s="3"/>
      <c r="B17" s="3"/>
    </row>
    <row r="18" spans="1:2">
      <c r="A18" s="3"/>
      <c r="B18" s="3"/>
    </row>
    <row r="19" spans="1:2">
      <c r="A19" s="3"/>
      <c r="B19" s="3"/>
    </row>
    <row r="20" spans="1:2">
      <c r="A20" s="3"/>
      <c r="B20" s="3"/>
    </row>
    <row r="21" spans="1:2">
      <c r="A21" s="3"/>
      <c r="B21" s="3"/>
    </row>
    <row r="22" spans="1:2">
      <c r="A22" s="3"/>
      <c r="B22" s="3"/>
    </row>
    <row r="23" spans="1:2">
      <c r="A23" s="3"/>
      <c r="B23" s="3"/>
    </row>
    <row r="24" spans="1:2">
      <c r="A24" s="3"/>
      <c r="B24" s="3"/>
    </row>
    <row r="25" spans="1:2">
      <c r="A25" s="3"/>
      <c r="B25" s="3"/>
    </row>
    <row r="26" spans="1:2">
      <c r="A26" s="3"/>
      <c r="B26" s="3"/>
    </row>
    <row r="27" spans="1:2">
      <c r="A27" s="3"/>
      <c r="B27" s="3"/>
    </row>
    <row r="28" spans="1:2">
      <c r="A28" s="3"/>
      <c r="B28" s="3"/>
    </row>
  </sheetData>
  <mergeCells count="1">
    <mergeCell ref="B10:G1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2"/>
  <sheetViews>
    <sheetView workbookViewId="0">
      <selection activeCell="F29" sqref="F29"/>
    </sheetView>
  </sheetViews>
  <sheetFormatPr baseColWidth="10" defaultColWidth="11.42578125" defaultRowHeight="14.25"/>
  <cols>
    <col min="1" max="1" width="4" style="1" customWidth="1"/>
    <col min="2" max="2" width="27.85546875" style="1" customWidth="1"/>
    <col min="3" max="3" width="23.42578125" style="1" customWidth="1"/>
    <col min="4" max="4" width="21.7109375" style="1" customWidth="1"/>
    <col min="5" max="5" width="11.42578125" style="1"/>
    <col min="6" max="6" width="12.7109375" style="1" bestFit="1" customWidth="1"/>
    <col min="7" max="7" width="11.42578125" style="1"/>
    <col min="8" max="8" width="13" style="1" customWidth="1"/>
    <col min="9" max="16384" width="11.42578125" style="1"/>
  </cols>
  <sheetData>
    <row r="2" spans="2:10">
      <c r="B2" s="3"/>
    </row>
    <row r="3" spans="2:10">
      <c r="B3" s="3"/>
    </row>
    <row r="4" spans="2:10">
      <c r="B4" s="3"/>
    </row>
    <row r="5" spans="2:10">
      <c r="B5" s="3"/>
    </row>
    <row r="6" spans="2:10">
      <c r="B6" s="3" t="s">
        <v>0</v>
      </c>
    </row>
    <row r="7" spans="2:10" ht="39" customHeight="1">
      <c r="C7" s="29" t="s">
        <v>64</v>
      </c>
      <c r="D7" s="29" t="s">
        <v>98</v>
      </c>
      <c r="F7" s="29" t="s">
        <v>103</v>
      </c>
      <c r="H7" s="29" t="s">
        <v>105</v>
      </c>
    </row>
    <row r="8" spans="2:10">
      <c r="B8" s="26" t="s">
        <v>46</v>
      </c>
      <c r="C8" s="62">
        <v>1411864.93</v>
      </c>
      <c r="F8" s="8">
        <v>8558652</v>
      </c>
      <c r="H8" s="80">
        <f>+C8/F8</f>
        <v>0.16496346971462328</v>
      </c>
    </row>
    <row r="9" spans="2:10">
      <c r="B9" s="26" t="s">
        <v>1</v>
      </c>
      <c r="C9" s="72" t="s">
        <v>48</v>
      </c>
      <c r="F9" s="8">
        <v>1308563</v>
      </c>
      <c r="H9" s="80" t="e">
        <f t="shared" ref="H9:H19" si="0">+C9/F9</f>
        <v>#VALUE!</v>
      </c>
    </row>
    <row r="10" spans="2:10">
      <c r="B10" s="26" t="s">
        <v>29</v>
      </c>
      <c r="C10" s="27"/>
      <c r="F10" s="8">
        <v>1042608</v>
      </c>
      <c r="H10" s="80">
        <f t="shared" si="0"/>
        <v>0</v>
      </c>
    </row>
    <row r="11" spans="2:10">
      <c r="B11" s="26" t="s">
        <v>47</v>
      </c>
      <c r="C11" s="27"/>
      <c r="F11" s="8">
        <v>2101924</v>
      </c>
      <c r="H11" s="80">
        <f t="shared" si="0"/>
        <v>0</v>
      </c>
    </row>
    <row r="12" spans="2:10">
      <c r="B12" s="26" t="s">
        <v>45</v>
      </c>
      <c r="C12" s="51">
        <v>234718.23</v>
      </c>
      <c r="F12" s="8">
        <v>582206</v>
      </c>
      <c r="H12" s="80">
        <f t="shared" si="0"/>
        <v>0.40315323098697026</v>
      </c>
    </row>
    <row r="13" spans="2:10">
      <c r="B13" s="26" t="s">
        <v>32</v>
      </c>
      <c r="C13" s="53">
        <v>1017058.62</v>
      </c>
      <c r="F13" s="8">
        <v>7522596</v>
      </c>
      <c r="H13" s="80">
        <f t="shared" si="0"/>
        <v>0.13520048398185947</v>
      </c>
      <c r="J13" s="14"/>
    </row>
    <row r="14" spans="2:10">
      <c r="B14" s="26" t="s">
        <v>34</v>
      </c>
      <c r="C14" s="54">
        <v>99393.58</v>
      </c>
      <c r="F14" s="8">
        <v>4959968</v>
      </c>
      <c r="H14" s="80">
        <f t="shared" si="0"/>
        <v>2.0039157510693618E-2</v>
      </c>
    </row>
    <row r="15" spans="2:10">
      <c r="B15" s="26" t="s">
        <v>35</v>
      </c>
      <c r="C15" s="63">
        <v>445836.82</v>
      </c>
      <c r="F15" s="8">
        <v>2718525</v>
      </c>
      <c r="H15" s="80">
        <f t="shared" si="0"/>
        <v>0.16399952915643592</v>
      </c>
    </row>
    <row r="16" spans="2:10">
      <c r="B16" s="26" t="s">
        <v>36</v>
      </c>
      <c r="C16" s="63">
        <v>183421.41</v>
      </c>
      <c r="F16" s="8">
        <v>6466996</v>
      </c>
      <c r="H16" s="80">
        <f t="shared" si="0"/>
        <v>2.8362691116555507E-2</v>
      </c>
    </row>
    <row r="17" spans="2:8">
      <c r="B17" s="26" t="s">
        <v>37</v>
      </c>
      <c r="C17" s="72">
        <v>162000</v>
      </c>
      <c r="F17" s="8">
        <v>640647</v>
      </c>
      <c r="H17" s="80">
        <f t="shared" si="0"/>
        <v>0.25286936487644524</v>
      </c>
    </row>
    <row r="18" spans="2:8">
      <c r="B18" s="26" t="s">
        <v>38</v>
      </c>
      <c r="C18" s="72">
        <v>171797.44</v>
      </c>
      <c r="F18" s="8">
        <v>2189534</v>
      </c>
      <c r="H18" s="80">
        <f t="shared" si="0"/>
        <v>7.8463015417892579E-2</v>
      </c>
    </row>
    <row r="19" spans="2:8">
      <c r="B19" s="26" t="s">
        <v>40</v>
      </c>
      <c r="C19" s="62">
        <v>20097.57</v>
      </c>
      <c r="F19" s="8">
        <v>315794</v>
      </c>
      <c r="H19" s="80">
        <f t="shared" si="0"/>
        <v>6.3641392806703098E-2</v>
      </c>
    </row>
    <row r="20" spans="2:8">
      <c r="B20" s="26" t="s">
        <v>53</v>
      </c>
      <c r="C20" s="62">
        <v>1500000</v>
      </c>
      <c r="D20" s="62">
        <v>1008477</v>
      </c>
    </row>
    <row r="21" spans="2:8">
      <c r="B21" s="28"/>
      <c r="C21" s="28"/>
    </row>
    <row r="22" spans="2:8">
      <c r="C22" s="79">
        <f>+C8+C12+C13+C14+C15+C16+C19</f>
        <v>3412391.1599999997</v>
      </c>
      <c r="F22" s="1">
        <f>+F8+F12+F13+F14+F15+F19</f>
        <v>24657741</v>
      </c>
      <c r="H22" s="78">
        <f t="shared" ref="H22" si="1">+C22/F22</f>
        <v>0.13839025886434608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42"/>
  <sheetViews>
    <sheetView workbookViewId="0">
      <selection activeCell="F28" sqref="F28"/>
    </sheetView>
  </sheetViews>
  <sheetFormatPr baseColWidth="10" defaultColWidth="11.42578125" defaultRowHeight="14.25"/>
  <cols>
    <col min="1" max="1" width="66" style="1" customWidth="1"/>
    <col min="2" max="2" width="14" style="1" customWidth="1"/>
    <col min="3" max="3" width="14.28515625" style="1" customWidth="1"/>
    <col min="4" max="4" width="11.42578125" style="1"/>
    <col min="5" max="5" width="12.42578125" style="1" customWidth="1"/>
    <col min="6" max="6" width="12.28515625" style="1" customWidth="1"/>
    <col min="7" max="7" width="11.42578125" style="1"/>
    <col min="8" max="8" width="14.28515625" style="1" customWidth="1"/>
    <col min="9" max="9" width="13.5703125" style="1" customWidth="1"/>
    <col min="10" max="10" width="10.28515625" style="1" customWidth="1"/>
    <col min="11" max="11" width="11.28515625" style="1" customWidth="1"/>
    <col min="12" max="13" width="11.42578125" style="1"/>
    <col min="14" max="14" width="13.7109375" style="1" customWidth="1"/>
    <col min="15" max="16384" width="11.42578125" style="1"/>
  </cols>
  <sheetData>
    <row r="4" spans="1:27" ht="28.5">
      <c r="A4" s="25" t="s">
        <v>2</v>
      </c>
      <c r="B4" s="4" t="s">
        <v>46</v>
      </c>
      <c r="C4" s="5" t="s">
        <v>20</v>
      </c>
      <c r="D4" s="5" t="s">
        <v>29</v>
      </c>
      <c r="E4" s="6" t="s">
        <v>47</v>
      </c>
      <c r="F4" s="6" t="s">
        <v>45</v>
      </c>
      <c r="G4" s="5" t="s">
        <v>32</v>
      </c>
      <c r="H4" s="5" t="s">
        <v>34</v>
      </c>
      <c r="I4" s="5" t="s">
        <v>35</v>
      </c>
      <c r="J4" s="5" t="s">
        <v>36</v>
      </c>
      <c r="K4" s="5" t="s">
        <v>37</v>
      </c>
      <c r="L4" s="5" t="s">
        <v>38</v>
      </c>
      <c r="M4" s="5" t="s">
        <v>40</v>
      </c>
      <c r="N4" s="5" t="s">
        <v>53</v>
      </c>
    </row>
    <row r="5" spans="1:27">
      <c r="A5" s="7" t="s">
        <v>3</v>
      </c>
      <c r="B5" s="83">
        <v>21612</v>
      </c>
      <c r="C5" s="34">
        <v>15</v>
      </c>
      <c r="D5" s="52">
        <v>116.77</v>
      </c>
      <c r="E5" s="84"/>
      <c r="F5" s="84"/>
      <c r="G5" s="84">
        <v>13286</v>
      </c>
      <c r="H5" s="83"/>
      <c r="I5" s="84"/>
      <c r="J5" s="84">
        <v>9</v>
      </c>
      <c r="K5" s="84">
        <v>861</v>
      </c>
      <c r="L5" s="37">
        <v>180</v>
      </c>
      <c r="M5" s="37"/>
      <c r="N5" s="44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</row>
    <row r="6" spans="1:27">
      <c r="A6" s="7" t="s">
        <v>4</v>
      </c>
      <c r="B6" s="83">
        <v>2894</v>
      </c>
      <c r="C6" s="34">
        <v>0</v>
      </c>
      <c r="D6" s="52">
        <v>383.33</v>
      </c>
      <c r="E6" s="84"/>
      <c r="F6" s="84">
        <v>36</v>
      </c>
      <c r="G6" s="84">
        <v>1938</v>
      </c>
      <c r="H6" s="83"/>
      <c r="I6" s="84"/>
      <c r="J6" s="84">
        <v>18</v>
      </c>
      <c r="K6" s="84">
        <v>12</v>
      </c>
      <c r="L6" s="37">
        <v>120</v>
      </c>
      <c r="M6" s="37"/>
      <c r="N6" s="44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1:27">
      <c r="A7" s="7" t="s">
        <v>5</v>
      </c>
      <c r="B7" s="83">
        <v>111</v>
      </c>
      <c r="C7" s="34">
        <v>2</v>
      </c>
      <c r="D7" s="52">
        <v>181.5</v>
      </c>
      <c r="E7" s="84"/>
      <c r="F7" s="84"/>
      <c r="G7" s="84">
        <v>14</v>
      </c>
      <c r="H7" s="83"/>
      <c r="I7" s="84"/>
      <c r="J7" s="84">
        <v>11</v>
      </c>
      <c r="K7" s="84">
        <v>2</v>
      </c>
      <c r="L7" s="37">
        <v>12</v>
      </c>
      <c r="M7" s="37"/>
      <c r="N7" s="44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</row>
    <row r="8" spans="1:27">
      <c r="A8" s="7" t="s">
        <v>6</v>
      </c>
      <c r="B8" s="83">
        <v>27</v>
      </c>
      <c r="C8" s="34">
        <v>0</v>
      </c>
      <c r="D8" s="52">
        <v>190.58</v>
      </c>
      <c r="E8" s="84"/>
      <c r="F8" s="84"/>
      <c r="G8" s="84">
        <v>6</v>
      </c>
      <c r="H8" s="83"/>
      <c r="I8" s="84"/>
      <c r="J8" s="84" t="s">
        <v>97</v>
      </c>
      <c r="K8" s="84"/>
      <c r="L8" s="37">
        <v>2</v>
      </c>
      <c r="M8" s="37"/>
      <c r="N8" s="44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</row>
    <row r="9" spans="1:27">
      <c r="A9" s="7" t="s">
        <v>7</v>
      </c>
      <c r="B9" s="83">
        <v>183</v>
      </c>
      <c r="C9" s="34">
        <v>0</v>
      </c>
      <c r="D9" s="52">
        <v>44444.25</v>
      </c>
      <c r="E9" s="84"/>
      <c r="F9" s="84"/>
      <c r="G9" s="84">
        <v>27</v>
      </c>
      <c r="H9" s="83"/>
      <c r="I9" s="84"/>
      <c r="J9" s="84">
        <v>2</v>
      </c>
      <c r="K9" s="84">
        <v>4</v>
      </c>
      <c r="L9" s="37">
        <v>2</v>
      </c>
      <c r="M9" s="37"/>
      <c r="N9" s="44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</row>
    <row r="10" spans="1:27">
      <c r="A10" s="7" t="s">
        <v>8</v>
      </c>
      <c r="B10" s="83">
        <v>438</v>
      </c>
      <c r="C10" s="34">
        <v>6</v>
      </c>
      <c r="D10" s="52"/>
      <c r="E10" s="84"/>
      <c r="F10" s="84"/>
      <c r="G10" s="84">
        <v>57</v>
      </c>
      <c r="H10" s="83"/>
      <c r="I10" s="84"/>
      <c r="J10" s="84">
        <v>10</v>
      </c>
      <c r="K10" s="84">
        <v>6</v>
      </c>
      <c r="L10" s="37">
        <v>15</v>
      </c>
      <c r="M10" s="37">
        <v>4</v>
      </c>
      <c r="N10" s="44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</row>
    <row r="11" spans="1:27">
      <c r="A11" s="7" t="s">
        <v>9</v>
      </c>
      <c r="B11" s="83">
        <v>780</v>
      </c>
      <c r="C11" s="34">
        <v>6</v>
      </c>
      <c r="D11" s="52">
        <v>1702.51</v>
      </c>
      <c r="E11" s="84"/>
      <c r="F11" s="84"/>
      <c r="G11" s="84">
        <v>87</v>
      </c>
      <c r="H11" s="83"/>
      <c r="I11" s="85"/>
      <c r="J11" s="84">
        <v>110</v>
      </c>
      <c r="K11" s="84">
        <v>17</v>
      </c>
      <c r="L11" s="37">
        <v>20</v>
      </c>
      <c r="M11" s="37">
        <v>1</v>
      </c>
      <c r="N11" s="44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</row>
    <row r="12" spans="1:27">
      <c r="A12" s="7" t="s">
        <v>10</v>
      </c>
      <c r="B12" s="83">
        <v>249</v>
      </c>
      <c r="C12" s="34">
        <v>2</v>
      </c>
      <c r="D12" s="52"/>
      <c r="E12" s="84"/>
      <c r="F12" s="84"/>
      <c r="G12" s="84">
        <v>47</v>
      </c>
      <c r="H12" s="83"/>
      <c r="I12" s="84"/>
      <c r="J12" s="84">
        <v>1</v>
      </c>
      <c r="K12" s="84">
        <v>4</v>
      </c>
      <c r="L12" s="37">
        <v>3</v>
      </c>
      <c r="M12" s="37"/>
      <c r="N12" s="44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</row>
    <row r="13" spans="1:27">
      <c r="A13" s="7" t="s">
        <v>11</v>
      </c>
      <c r="B13" s="83">
        <v>570</v>
      </c>
      <c r="C13" s="34">
        <v>0</v>
      </c>
      <c r="D13" s="52"/>
      <c r="E13" s="84"/>
      <c r="F13" s="84"/>
      <c r="G13" s="84">
        <v>47</v>
      </c>
      <c r="H13" s="83"/>
      <c r="I13" s="84"/>
      <c r="J13" s="84">
        <v>6</v>
      </c>
      <c r="K13" s="84">
        <v>8</v>
      </c>
      <c r="L13" s="37">
        <v>9</v>
      </c>
      <c r="M13" s="37"/>
      <c r="N13" s="44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</row>
    <row r="14" spans="1:27">
      <c r="A14" s="7" t="s">
        <v>12</v>
      </c>
      <c r="B14" s="83">
        <v>488</v>
      </c>
      <c r="C14" s="34">
        <v>6</v>
      </c>
      <c r="D14" s="52"/>
      <c r="E14" s="84"/>
      <c r="F14" s="84"/>
      <c r="G14" s="84">
        <v>141</v>
      </c>
      <c r="H14" s="83"/>
      <c r="I14" s="84"/>
      <c r="J14" s="84">
        <v>4</v>
      </c>
      <c r="K14" s="84">
        <v>5</v>
      </c>
      <c r="L14" s="37">
        <v>15</v>
      </c>
      <c r="M14" s="37">
        <v>2</v>
      </c>
      <c r="N14" s="44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>
      <c r="A15" s="7" t="s">
        <v>13</v>
      </c>
      <c r="B15" s="83">
        <v>69</v>
      </c>
      <c r="C15" s="34">
        <v>0</v>
      </c>
      <c r="D15" s="52">
        <v>363</v>
      </c>
      <c r="E15" s="84"/>
      <c r="F15" s="84"/>
      <c r="G15" s="84">
        <v>3</v>
      </c>
      <c r="H15" s="83"/>
      <c r="I15" s="84"/>
      <c r="J15" s="84"/>
      <c r="K15" s="84">
        <v>2</v>
      </c>
      <c r="L15" s="37">
        <v>4</v>
      </c>
      <c r="M15" s="37"/>
      <c r="N15" s="44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>
      <c r="A16" s="7" t="s">
        <v>14</v>
      </c>
      <c r="B16" s="83">
        <v>216</v>
      </c>
      <c r="C16" s="34">
        <v>0</v>
      </c>
      <c r="D16" s="52"/>
      <c r="E16" s="84"/>
      <c r="F16" s="84"/>
      <c r="G16" s="84">
        <v>253</v>
      </c>
      <c r="H16" s="83"/>
      <c r="I16" s="84"/>
      <c r="J16" s="84"/>
      <c r="K16" s="84"/>
      <c r="L16" s="37">
        <v>9</v>
      </c>
      <c r="M16" s="37"/>
      <c r="N16" s="44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</row>
    <row r="17" spans="1:27">
      <c r="A17" s="7" t="s">
        <v>15</v>
      </c>
      <c r="B17" s="83">
        <v>73</v>
      </c>
      <c r="C17" s="34">
        <v>4</v>
      </c>
      <c r="D17" s="52"/>
      <c r="E17" s="85"/>
      <c r="F17" s="84"/>
      <c r="G17" s="84">
        <v>11</v>
      </c>
      <c r="H17" s="83"/>
      <c r="I17" s="84"/>
      <c r="J17" s="84"/>
      <c r="K17" s="84"/>
      <c r="L17" s="37">
        <v>37</v>
      </c>
      <c r="M17" s="37">
        <v>3</v>
      </c>
      <c r="N17" s="44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</row>
    <row r="18" spans="1:27">
      <c r="A18" s="9" t="s">
        <v>16</v>
      </c>
      <c r="B18" s="83">
        <v>27710</v>
      </c>
      <c r="C18" s="40">
        <v>41</v>
      </c>
      <c r="D18" s="52">
        <v>47381.94</v>
      </c>
      <c r="E18" s="83"/>
      <c r="F18" s="83">
        <v>36</v>
      </c>
      <c r="G18" s="83">
        <v>15917</v>
      </c>
      <c r="H18" s="83">
        <v>14437</v>
      </c>
      <c r="I18" s="83">
        <v>4374</v>
      </c>
      <c r="J18" s="83">
        <v>171</v>
      </c>
      <c r="K18" s="83">
        <v>921</v>
      </c>
      <c r="L18" s="38">
        <v>428</v>
      </c>
      <c r="M18" s="38">
        <v>10</v>
      </c>
      <c r="N18" s="46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</row>
    <row r="19" spans="1:27">
      <c r="B19" s="28"/>
      <c r="C19" s="28"/>
      <c r="D19" s="48" t="s">
        <v>107</v>
      </c>
      <c r="E19" s="28"/>
      <c r="F19" s="28"/>
      <c r="G19" s="28"/>
      <c r="H19" s="28"/>
      <c r="I19" s="28"/>
      <c r="J19" s="28"/>
      <c r="K19" s="28"/>
      <c r="L19" s="28"/>
      <c r="M19" s="28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</row>
    <row r="20" spans="1:27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</row>
    <row r="21" spans="1:27">
      <c r="A21" s="7" t="s">
        <v>17</v>
      </c>
      <c r="B21" s="86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1:27">
      <c r="A22" s="7" t="s">
        <v>18</v>
      </c>
      <c r="B22" s="87">
        <v>116</v>
      </c>
      <c r="C22" s="88"/>
      <c r="D22" s="87">
        <v>6</v>
      </c>
      <c r="E22" s="88">
        <v>93</v>
      </c>
      <c r="F22" s="87">
        <v>468</v>
      </c>
      <c r="G22" s="87">
        <v>54</v>
      </c>
      <c r="H22" s="87">
        <v>13</v>
      </c>
      <c r="I22" s="26">
        <v>0</v>
      </c>
      <c r="J22" s="88">
        <v>171</v>
      </c>
      <c r="K22" s="26">
        <v>17</v>
      </c>
      <c r="L22" s="88" t="s">
        <v>39</v>
      </c>
      <c r="M22" s="26">
        <v>4</v>
      </c>
      <c r="N22" s="44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</row>
    <row r="23" spans="1:27">
      <c r="A23" s="7" t="s">
        <v>19</v>
      </c>
      <c r="B23" s="87">
        <v>9</v>
      </c>
      <c r="C23" s="88"/>
      <c r="D23" s="87">
        <v>7</v>
      </c>
      <c r="E23" s="88">
        <v>167</v>
      </c>
      <c r="F23" s="87">
        <v>9</v>
      </c>
      <c r="G23" s="87">
        <v>10</v>
      </c>
      <c r="H23" s="87"/>
      <c r="I23" s="26">
        <v>0</v>
      </c>
      <c r="J23" s="88">
        <v>0</v>
      </c>
      <c r="K23" s="26"/>
      <c r="L23" s="28">
        <v>35</v>
      </c>
      <c r="M23" s="26">
        <v>4</v>
      </c>
      <c r="N23" s="44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</row>
    <row r="24" spans="1:27">
      <c r="C24" s="45"/>
      <c r="D24" s="45"/>
      <c r="E24" s="45"/>
      <c r="F24" s="45"/>
      <c r="G24" s="45"/>
      <c r="H24" s="45"/>
      <c r="I24" s="45"/>
      <c r="J24" s="45"/>
      <c r="K24" s="45"/>
      <c r="L24" s="45" t="s">
        <v>50</v>
      </c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</row>
    <row r="25" spans="1:27">
      <c r="A25" s="77" t="s">
        <v>102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</row>
    <row r="26" spans="1:27" ht="15.75" thickBot="1">
      <c r="A26" s="73" t="s">
        <v>99</v>
      </c>
      <c r="B26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</row>
    <row r="27" spans="1:27" ht="15" thickBot="1">
      <c r="A27" s="74" t="s">
        <v>100</v>
      </c>
      <c r="B27" s="74" t="s">
        <v>101</v>
      </c>
      <c r="H27" s="1" t="s">
        <v>104</v>
      </c>
    </row>
    <row r="28" spans="1:27" ht="15" thickBot="1">
      <c r="A28" s="75" t="s">
        <v>70</v>
      </c>
      <c r="B28" s="76">
        <v>29</v>
      </c>
    </row>
    <row r="29" spans="1:27" ht="15" thickBot="1">
      <c r="A29" s="75" t="s">
        <v>71</v>
      </c>
      <c r="B29" s="76">
        <f>128+6</f>
        <v>134</v>
      </c>
    </row>
    <row r="30" spans="1:27" ht="15" thickBot="1">
      <c r="A30" s="75" t="s">
        <v>72</v>
      </c>
      <c r="B30" s="76">
        <v>36</v>
      </c>
    </row>
    <row r="31" spans="1:27" ht="15" thickBot="1">
      <c r="A31" s="75" t="s">
        <v>73</v>
      </c>
      <c r="B31" s="76">
        <v>106</v>
      </c>
    </row>
    <row r="32" spans="1:27" ht="15" thickBot="1">
      <c r="A32" s="75" t="s">
        <v>74</v>
      </c>
      <c r="B32" s="76">
        <v>13</v>
      </c>
    </row>
    <row r="33" spans="1:2" ht="15" thickBot="1">
      <c r="A33" s="75" t="s">
        <v>75</v>
      </c>
      <c r="B33" s="76">
        <v>44</v>
      </c>
    </row>
    <row r="34" spans="1:2" ht="15" thickBot="1">
      <c r="A34" s="75" t="s">
        <v>76</v>
      </c>
      <c r="B34" s="76">
        <v>3</v>
      </c>
    </row>
    <row r="35" spans="1:2" ht="15" thickBot="1">
      <c r="A35" s="75" t="s">
        <v>77</v>
      </c>
      <c r="B35" s="76">
        <v>45</v>
      </c>
    </row>
    <row r="36" spans="1:2" ht="15" thickBot="1">
      <c r="A36" s="75" t="s">
        <v>78</v>
      </c>
      <c r="B36" s="76">
        <v>42</v>
      </c>
    </row>
    <row r="37" spans="1:2" ht="15" thickBot="1">
      <c r="A37" s="75" t="s">
        <v>79</v>
      </c>
      <c r="B37" s="76">
        <v>1</v>
      </c>
    </row>
    <row r="38" spans="1:2" ht="15" thickBot="1">
      <c r="A38" s="75" t="s">
        <v>80</v>
      </c>
      <c r="B38" s="76">
        <v>9</v>
      </c>
    </row>
    <row r="39" spans="1:2" ht="15" thickBot="1">
      <c r="A39" s="75" t="s">
        <v>81</v>
      </c>
      <c r="B39" s="76">
        <v>53</v>
      </c>
    </row>
    <row r="40" spans="1:2" ht="15" thickBot="1">
      <c r="A40" s="75" t="s">
        <v>82</v>
      </c>
      <c r="B40" s="76">
        <v>46</v>
      </c>
    </row>
    <row r="41" spans="1:2" ht="15" thickBot="1">
      <c r="A41" s="75" t="s">
        <v>83</v>
      </c>
      <c r="B41" s="76">
        <v>3813</v>
      </c>
    </row>
    <row r="42" spans="1:2">
      <c r="B42" s="1">
        <f>SUM(B28:B41)</f>
        <v>4374</v>
      </c>
    </row>
  </sheetData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40"/>
  <sheetViews>
    <sheetView workbookViewId="0"/>
  </sheetViews>
  <sheetFormatPr baseColWidth="10" defaultColWidth="11.42578125" defaultRowHeight="14.25"/>
  <cols>
    <col min="1" max="1" width="2.85546875" style="1" customWidth="1"/>
    <col min="2" max="2" width="26" style="1" customWidth="1"/>
    <col min="3" max="4" width="11.42578125" style="1"/>
    <col min="5" max="5" width="17.42578125" style="1" customWidth="1"/>
    <col min="6" max="6" width="14.42578125" style="1" customWidth="1"/>
    <col min="7" max="16384" width="11.42578125" style="1"/>
  </cols>
  <sheetData>
    <row r="2" spans="2:3">
      <c r="B2" s="11" t="s">
        <v>67</v>
      </c>
    </row>
    <row r="4" spans="2:3">
      <c r="B4" s="2" t="s">
        <v>46</v>
      </c>
      <c r="C4" s="61">
        <v>79</v>
      </c>
    </row>
    <row r="5" spans="2:3">
      <c r="B5" s="2" t="s">
        <v>1</v>
      </c>
      <c r="C5" s="61">
        <v>8</v>
      </c>
    </row>
    <row r="6" spans="2:3">
      <c r="B6" s="2" t="s">
        <v>33</v>
      </c>
      <c r="C6" s="61">
        <v>23</v>
      </c>
    </row>
    <row r="7" spans="2:3">
      <c r="B7" s="2" t="s">
        <v>47</v>
      </c>
      <c r="C7" s="32" t="s">
        <v>48</v>
      </c>
    </row>
    <row r="8" spans="2:3">
      <c r="B8" s="2" t="s">
        <v>45</v>
      </c>
      <c r="C8" s="32"/>
    </row>
    <row r="9" spans="2:3">
      <c r="B9" s="2" t="s">
        <v>32</v>
      </c>
      <c r="C9" s="61">
        <v>5</v>
      </c>
    </row>
    <row r="10" spans="2:3">
      <c r="B10" s="2" t="s">
        <v>34</v>
      </c>
      <c r="C10" s="61">
        <v>8</v>
      </c>
    </row>
    <row r="11" spans="2:3">
      <c r="B11" s="2" t="s">
        <v>35</v>
      </c>
      <c r="C11" s="61">
        <v>3</v>
      </c>
    </row>
    <row r="12" spans="2:3">
      <c r="B12" s="2" t="s">
        <v>36</v>
      </c>
      <c r="C12" s="61">
        <v>35</v>
      </c>
    </row>
    <row r="13" spans="2:3">
      <c r="B13" s="2" t="s">
        <v>37</v>
      </c>
      <c r="C13" s="61"/>
    </row>
    <row r="14" spans="2:3">
      <c r="B14" s="2" t="s">
        <v>38</v>
      </c>
      <c r="C14" s="26">
        <v>7</v>
      </c>
    </row>
    <row r="15" spans="2:3">
      <c r="B15" s="2" t="s">
        <v>40</v>
      </c>
      <c r="C15" s="61">
        <v>3</v>
      </c>
    </row>
    <row r="16" spans="2:3">
      <c r="B16" s="2" t="s">
        <v>53</v>
      </c>
      <c r="C16" s="15" t="s">
        <v>48</v>
      </c>
    </row>
    <row r="17" spans="2:33">
      <c r="B17" s="10"/>
      <c r="C17" s="30"/>
    </row>
    <row r="18" spans="2:33">
      <c r="B18" s="31" t="s">
        <v>68</v>
      </c>
      <c r="C18" s="30"/>
    </row>
    <row r="20" spans="2:33">
      <c r="C20" s="91" t="s">
        <v>46</v>
      </c>
      <c r="D20" s="92"/>
      <c r="E20" s="93"/>
      <c r="F20" s="91" t="s">
        <v>20</v>
      </c>
      <c r="G20" s="92"/>
      <c r="H20" s="93"/>
      <c r="I20" s="91" t="s">
        <v>29</v>
      </c>
      <c r="J20" s="92"/>
      <c r="K20" s="93"/>
      <c r="L20" s="18" t="s">
        <v>47</v>
      </c>
      <c r="M20" s="91" t="s">
        <v>45</v>
      </c>
      <c r="N20" s="92"/>
      <c r="O20" s="93"/>
      <c r="P20" s="91" t="s">
        <v>32</v>
      </c>
      <c r="Q20" s="92"/>
      <c r="R20" s="93"/>
      <c r="S20" s="91" t="s">
        <v>34</v>
      </c>
      <c r="T20" s="92"/>
      <c r="U20" s="93"/>
      <c r="V20" s="91" t="s">
        <v>35</v>
      </c>
      <c r="W20" s="92"/>
      <c r="X20" s="93"/>
      <c r="Y20" s="18" t="s">
        <v>36</v>
      </c>
      <c r="Z20" s="18" t="s">
        <v>37</v>
      </c>
      <c r="AA20" s="91" t="s">
        <v>38</v>
      </c>
      <c r="AB20" s="92"/>
      <c r="AC20" s="93"/>
      <c r="AD20" s="91" t="s">
        <v>40</v>
      </c>
      <c r="AE20" s="92"/>
      <c r="AF20" s="93"/>
      <c r="AG20" s="18" t="s">
        <v>53</v>
      </c>
    </row>
    <row r="21" spans="2:33" ht="42.75">
      <c r="C21" s="23" t="s">
        <v>21</v>
      </c>
      <c r="D21" s="12" t="s">
        <v>22</v>
      </c>
      <c r="E21" s="24" t="s">
        <v>23</v>
      </c>
      <c r="F21" s="23" t="s">
        <v>21</v>
      </c>
      <c r="G21" s="12" t="s">
        <v>22</v>
      </c>
      <c r="H21" s="24" t="s">
        <v>23</v>
      </c>
      <c r="I21" s="23" t="s">
        <v>30</v>
      </c>
      <c r="J21" s="12" t="s">
        <v>22</v>
      </c>
      <c r="K21" s="24" t="s">
        <v>31</v>
      </c>
      <c r="L21" s="13"/>
      <c r="M21" s="23" t="s">
        <v>30</v>
      </c>
      <c r="N21" s="12" t="s">
        <v>22</v>
      </c>
      <c r="O21" s="24" t="s">
        <v>31</v>
      </c>
      <c r="P21" s="23" t="s">
        <v>30</v>
      </c>
      <c r="Q21" s="12" t="s">
        <v>22</v>
      </c>
      <c r="R21" s="24" t="s">
        <v>31</v>
      </c>
      <c r="S21" s="23" t="s">
        <v>21</v>
      </c>
      <c r="T21" s="12" t="s">
        <v>22</v>
      </c>
      <c r="U21" s="24" t="s">
        <v>23</v>
      </c>
      <c r="V21" s="23" t="s">
        <v>21</v>
      </c>
      <c r="W21" s="12" t="s">
        <v>22</v>
      </c>
      <c r="X21" s="24" t="s">
        <v>23</v>
      </c>
      <c r="Y21" s="13"/>
      <c r="Z21" s="21"/>
      <c r="AA21" s="23" t="s">
        <v>21</v>
      </c>
      <c r="AB21" s="12" t="s">
        <v>22</v>
      </c>
      <c r="AC21" s="24" t="s">
        <v>23</v>
      </c>
      <c r="AD21" s="22" t="s">
        <v>21</v>
      </c>
      <c r="AE21" s="13" t="s">
        <v>22</v>
      </c>
      <c r="AF21" s="13" t="s">
        <v>23</v>
      </c>
      <c r="AG21" s="13"/>
    </row>
    <row r="22" spans="2:33" ht="15">
      <c r="B22" s="7" t="s">
        <v>24</v>
      </c>
      <c r="C22" s="69">
        <v>4372</v>
      </c>
      <c r="D22" s="50">
        <v>571</v>
      </c>
      <c r="E22" s="70">
        <v>4283</v>
      </c>
      <c r="F22" s="47">
        <v>950</v>
      </c>
      <c r="G22" s="34"/>
      <c r="H22" s="35"/>
      <c r="I22" s="70">
        <v>542</v>
      </c>
      <c r="J22" s="34"/>
      <c r="K22" s="35"/>
      <c r="L22" s="36"/>
      <c r="M22" s="33"/>
      <c r="N22" s="34"/>
      <c r="O22" s="35"/>
      <c r="P22" s="69">
        <v>5369</v>
      </c>
      <c r="Q22" s="50">
        <v>1505</v>
      </c>
      <c r="R22" s="70">
        <v>3864</v>
      </c>
      <c r="S22" s="33"/>
      <c r="T22" s="34"/>
      <c r="U22" s="35"/>
      <c r="V22" s="69"/>
      <c r="W22" s="34"/>
      <c r="X22" s="35"/>
      <c r="Y22" s="37"/>
      <c r="Z22" s="57"/>
      <c r="AA22" s="33">
        <v>2054</v>
      </c>
      <c r="AB22" s="34">
        <v>12</v>
      </c>
      <c r="AC22" s="35">
        <v>2042</v>
      </c>
      <c r="AD22" s="55">
        <v>160</v>
      </c>
      <c r="AE22" s="37"/>
      <c r="AF22" s="37"/>
      <c r="AG22" s="36"/>
    </row>
    <row r="23" spans="2:33" ht="15">
      <c r="B23" s="7" t="s">
        <v>25</v>
      </c>
      <c r="C23" s="69">
        <v>4609</v>
      </c>
      <c r="D23" s="50">
        <v>361</v>
      </c>
      <c r="E23" s="70">
        <v>4248</v>
      </c>
      <c r="F23" s="47">
        <v>900</v>
      </c>
      <c r="G23" s="34"/>
      <c r="H23" s="35"/>
      <c r="I23" s="70">
        <v>336</v>
      </c>
      <c r="J23" s="34"/>
      <c r="K23" s="35"/>
      <c r="L23" s="36"/>
      <c r="M23" s="33"/>
      <c r="N23" s="34"/>
      <c r="O23" s="35"/>
      <c r="P23" s="69">
        <v>1739</v>
      </c>
      <c r="Q23" s="50">
        <v>335</v>
      </c>
      <c r="R23" s="70">
        <v>1404</v>
      </c>
      <c r="S23" s="33"/>
      <c r="T23" s="34"/>
      <c r="U23" s="35"/>
      <c r="V23" s="69">
        <v>106</v>
      </c>
      <c r="W23" s="34"/>
      <c r="X23" s="35"/>
      <c r="Y23" s="37"/>
      <c r="Z23" s="57"/>
      <c r="AA23" s="33">
        <v>844</v>
      </c>
      <c r="AB23" s="34">
        <v>5</v>
      </c>
      <c r="AC23" s="35">
        <v>839</v>
      </c>
      <c r="AD23" s="55">
        <v>204</v>
      </c>
      <c r="AE23" s="37"/>
      <c r="AF23" s="37"/>
      <c r="AG23" s="36"/>
    </row>
    <row r="24" spans="2:33" ht="15">
      <c r="B24" s="7" t="s">
        <v>26</v>
      </c>
      <c r="C24" s="69">
        <v>2067</v>
      </c>
      <c r="D24" s="50">
        <v>260</v>
      </c>
      <c r="E24" s="70">
        <v>1807</v>
      </c>
      <c r="F24" s="47">
        <v>467</v>
      </c>
      <c r="G24" s="34"/>
      <c r="H24" s="35"/>
      <c r="I24" s="70">
        <v>127</v>
      </c>
      <c r="J24" s="34"/>
      <c r="K24" s="35"/>
      <c r="L24" s="36"/>
      <c r="M24" s="33"/>
      <c r="N24" s="34"/>
      <c r="O24" s="35"/>
      <c r="P24" s="69">
        <v>762</v>
      </c>
      <c r="Q24" s="50">
        <v>152</v>
      </c>
      <c r="R24" s="70">
        <v>610</v>
      </c>
      <c r="S24" s="33"/>
      <c r="T24" s="34"/>
      <c r="U24" s="35"/>
      <c r="V24" s="69">
        <v>6</v>
      </c>
      <c r="W24" s="34"/>
      <c r="X24" s="35"/>
      <c r="Y24" s="37"/>
      <c r="Z24" s="57">
        <v>3</v>
      </c>
      <c r="AA24" s="33">
        <v>321</v>
      </c>
      <c r="AB24" s="34">
        <v>2</v>
      </c>
      <c r="AC24" s="35">
        <v>319</v>
      </c>
      <c r="AD24" s="55">
        <v>185</v>
      </c>
      <c r="AE24" s="37"/>
      <c r="AF24" s="37"/>
      <c r="AG24" s="36"/>
    </row>
    <row r="25" spans="2:33">
      <c r="B25" s="7" t="s">
        <v>27</v>
      </c>
      <c r="C25" s="69">
        <v>506</v>
      </c>
      <c r="D25" s="50">
        <v>39</v>
      </c>
      <c r="E25" s="70">
        <v>519</v>
      </c>
      <c r="F25" s="47">
        <v>71</v>
      </c>
      <c r="G25" s="34"/>
      <c r="H25" s="35"/>
      <c r="I25" s="47"/>
      <c r="J25" s="34"/>
      <c r="K25" s="35"/>
      <c r="L25" s="36"/>
      <c r="M25" s="33"/>
      <c r="N25" s="34"/>
      <c r="O25" s="35"/>
      <c r="P25" s="69">
        <v>279</v>
      </c>
      <c r="Q25" s="50">
        <v>47</v>
      </c>
      <c r="R25" s="70">
        <v>232</v>
      </c>
      <c r="S25" s="33"/>
      <c r="T25" s="34"/>
      <c r="U25" s="35"/>
      <c r="V25" s="69"/>
      <c r="W25" s="34"/>
      <c r="X25" s="35"/>
      <c r="Y25" s="37"/>
      <c r="Z25" s="57"/>
      <c r="AA25" s="33">
        <v>138</v>
      </c>
      <c r="AB25" s="34">
        <v>0</v>
      </c>
      <c r="AC25" s="35">
        <v>138</v>
      </c>
      <c r="AD25" s="60"/>
      <c r="AE25" s="37"/>
      <c r="AF25" s="38"/>
      <c r="AG25" s="36"/>
    </row>
    <row r="26" spans="2:33">
      <c r="B26" s="7" t="s">
        <v>28</v>
      </c>
      <c r="C26" s="71">
        <v>93</v>
      </c>
      <c r="D26" s="50">
        <v>0</v>
      </c>
      <c r="E26" s="70">
        <v>93</v>
      </c>
      <c r="F26" s="48"/>
      <c r="G26" s="34"/>
      <c r="H26" s="35"/>
      <c r="I26" s="47"/>
      <c r="J26" s="34"/>
      <c r="K26" s="35"/>
      <c r="L26" s="36"/>
      <c r="M26" s="28"/>
      <c r="N26" s="34"/>
      <c r="O26" s="35"/>
      <c r="P26" s="71"/>
      <c r="Q26" s="71"/>
      <c r="R26" s="71"/>
      <c r="S26" s="33"/>
      <c r="T26" s="34"/>
      <c r="U26" s="35"/>
      <c r="V26" s="69"/>
      <c r="W26" s="34"/>
      <c r="X26" s="35"/>
      <c r="Y26" s="37"/>
      <c r="Z26" s="57"/>
      <c r="AD26" s="60"/>
      <c r="AE26" s="37"/>
      <c r="AF26" s="38"/>
      <c r="AG26" s="36"/>
    </row>
    <row r="27" spans="2:33">
      <c r="B27" s="7" t="s">
        <v>16</v>
      </c>
      <c r="C27" s="69">
        <f>SUM(C22:C26)</f>
        <v>11647</v>
      </c>
      <c r="D27" s="69">
        <f t="shared" ref="D27:E27" si="0">SUM(D22:D26)</f>
        <v>1231</v>
      </c>
      <c r="E27" s="69">
        <f t="shared" si="0"/>
        <v>10950</v>
      </c>
      <c r="F27" s="47">
        <v>2388</v>
      </c>
      <c r="G27" s="40"/>
      <c r="H27" s="41"/>
      <c r="I27" s="69">
        <f t="shared" ref="I27" si="1">SUM(I22:I26)</f>
        <v>1005</v>
      </c>
      <c r="J27" s="40"/>
      <c r="K27" s="41"/>
      <c r="L27" s="42"/>
      <c r="M27" s="41"/>
      <c r="N27" s="40"/>
      <c r="O27" s="41"/>
      <c r="P27" s="69">
        <v>8149</v>
      </c>
      <c r="Q27" s="50">
        <v>2039</v>
      </c>
      <c r="R27" s="70">
        <v>6110</v>
      </c>
      <c r="S27" s="68">
        <v>14450</v>
      </c>
      <c r="T27" s="68">
        <v>2472</v>
      </c>
      <c r="U27" s="68">
        <v>11978</v>
      </c>
      <c r="V27" s="69">
        <v>148</v>
      </c>
      <c r="W27" s="40"/>
      <c r="X27" s="41"/>
      <c r="Y27" s="38"/>
      <c r="Z27" s="58">
        <v>3</v>
      </c>
      <c r="AA27" s="39">
        <v>3357</v>
      </c>
      <c r="AB27" s="40">
        <v>19</v>
      </c>
      <c r="AC27" s="41">
        <v>3338</v>
      </c>
      <c r="AD27" s="41">
        <f>SUM(AD22:AD25)</f>
        <v>549</v>
      </c>
      <c r="AE27" s="38"/>
      <c r="AF27" s="38"/>
      <c r="AG27" s="42"/>
    </row>
    <row r="31" spans="2:33">
      <c r="M31" s="1" t="s">
        <v>96</v>
      </c>
    </row>
    <row r="32" spans="2:33" ht="15">
      <c r="M32" s="64" t="s">
        <v>54</v>
      </c>
      <c r="N32" s="16"/>
      <c r="O32" s="64" t="s">
        <v>16</v>
      </c>
      <c r="P32" s="64" t="s">
        <v>55</v>
      </c>
      <c r="Q32" s="64" t="s">
        <v>56</v>
      </c>
    </row>
    <row r="33" spans="13:17" ht="15">
      <c r="M33" s="16" t="s">
        <v>69</v>
      </c>
      <c r="N33" s="65" t="s">
        <v>84</v>
      </c>
      <c r="O33" s="66">
        <v>11765</v>
      </c>
      <c r="P33" s="66">
        <v>2113</v>
      </c>
      <c r="Q33" s="66">
        <v>9652</v>
      </c>
    </row>
    <row r="34" spans="13:17" ht="15">
      <c r="M34" s="16" t="s">
        <v>49</v>
      </c>
      <c r="N34" s="65" t="s">
        <v>85</v>
      </c>
      <c r="O34" s="66">
        <v>1677</v>
      </c>
      <c r="P34" s="66">
        <v>313</v>
      </c>
      <c r="Q34" s="66">
        <v>1364</v>
      </c>
    </row>
    <row r="35" spans="13:17" ht="15">
      <c r="M35" s="16" t="s">
        <v>86</v>
      </c>
      <c r="N35" s="65" t="s">
        <v>87</v>
      </c>
      <c r="O35" s="66">
        <v>435</v>
      </c>
      <c r="P35" s="66">
        <v>45</v>
      </c>
      <c r="Q35" s="66">
        <v>390</v>
      </c>
    </row>
    <row r="36" spans="13:17" ht="15">
      <c r="M36" s="16" t="s">
        <v>88</v>
      </c>
      <c r="N36" s="65" t="s">
        <v>89</v>
      </c>
      <c r="O36" s="66">
        <v>4</v>
      </c>
      <c r="P36" s="66">
        <v>0</v>
      </c>
      <c r="Q36" s="66">
        <v>4</v>
      </c>
    </row>
    <row r="37" spans="13:17" ht="15">
      <c r="M37" s="16" t="s">
        <v>90</v>
      </c>
      <c r="N37" s="65" t="s">
        <v>91</v>
      </c>
      <c r="O37" s="66">
        <v>0</v>
      </c>
      <c r="P37" s="66">
        <v>0</v>
      </c>
      <c r="Q37" s="66">
        <v>0</v>
      </c>
    </row>
    <row r="38" spans="13:17" ht="15">
      <c r="M38" s="16" t="s">
        <v>92</v>
      </c>
      <c r="N38" s="65" t="s">
        <v>93</v>
      </c>
      <c r="O38" s="66">
        <v>392</v>
      </c>
      <c r="P38" s="66">
        <v>0</v>
      </c>
      <c r="Q38" s="66">
        <v>392</v>
      </c>
    </row>
    <row r="39" spans="13:17" ht="15">
      <c r="M39" s="16" t="s">
        <v>94</v>
      </c>
      <c r="N39" s="65" t="s">
        <v>95</v>
      </c>
      <c r="O39" s="66">
        <v>177</v>
      </c>
      <c r="P39" s="66">
        <v>1</v>
      </c>
      <c r="Q39" s="66">
        <v>176</v>
      </c>
    </row>
    <row r="40" spans="13:17" ht="15">
      <c r="M40" s="16"/>
      <c r="N40" s="67" t="s">
        <v>16</v>
      </c>
      <c r="O40" s="68">
        <v>14450</v>
      </c>
      <c r="P40" s="68">
        <v>2472</v>
      </c>
      <c r="Q40" s="68">
        <v>11978</v>
      </c>
    </row>
  </sheetData>
  <mergeCells count="9">
    <mergeCell ref="AD20:AF20"/>
    <mergeCell ref="C20:E20"/>
    <mergeCell ref="F20:H20"/>
    <mergeCell ref="I20:K20"/>
    <mergeCell ref="M20:O20"/>
    <mergeCell ref="P20:R20"/>
    <mergeCell ref="S20:U20"/>
    <mergeCell ref="V20:X20"/>
    <mergeCell ref="AA20:AC2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12"/>
  <sheetViews>
    <sheetView workbookViewId="0"/>
  </sheetViews>
  <sheetFormatPr baseColWidth="10" defaultColWidth="11.42578125" defaultRowHeight="14.25"/>
  <cols>
    <col min="1" max="1" width="2.5703125" style="1" customWidth="1"/>
    <col min="2" max="2" width="58.42578125" style="1" customWidth="1"/>
    <col min="3" max="3" width="11.42578125" style="1"/>
    <col min="4" max="4" width="15" style="1" customWidth="1"/>
    <col min="5" max="5" width="12.42578125" style="1" customWidth="1"/>
    <col min="6" max="16384" width="11.42578125" style="1"/>
  </cols>
  <sheetData>
    <row r="8" spans="2:7">
      <c r="C8" s="43" t="s">
        <v>46</v>
      </c>
      <c r="D8" s="43" t="s">
        <v>29</v>
      </c>
      <c r="E8" s="43" t="s">
        <v>37</v>
      </c>
      <c r="F8" s="43" t="s">
        <v>38</v>
      </c>
      <c r="G8" s="43" t="s">
        <v>35</v>
      </c>
    </row>
    <row r="9" spans="2:7">
      <c r="B9" s="2" t="s">
        <v>41</v>
      </c>
      <c r="C9" s="59">
        <v>6612</v>
      </c>
      <c r="D9" s="37"/>
      <c r="E9" s="59">
        <v>921</v>
      </c>
      <c r="F9" s="59">
        <v>475</v>
      </c>
      <c r="G9" s="59">
        <v>561</v>
      </c>
    </row>
    <row r="10" spans="2:7">
      <c r="B10" s="2" t="s">
        <v>42</v>
      </c>
      <c r="C10" s="59">
        <v>6607</v>
      </c>
      <c r="D10" s="37"/>
      <c r="E10" s="59">
        <v>818</v>
      </c>
      <c r="F10" s="56"/>
      <c r="G10" s="59">
        <v>46</v>
      </c>
    </row>
    <row r="11" spans="2:7">
      <c r="B11" s="2" t="s">
        <v>43</v>
      </c>
      <c r="C11" s="59">
        <v>5</v>
      </c>
      <c r="D11" s="37"/>
      <c r="E11" s="59">
        <v>3</v>
      </c>
      <c r="F11" s="56"/>
      <c r="G11" s="59">
        <v>515</v>
      </c>
    </row>
    <row r="12" spans="2:7">
      <c r="B12" s="2" t="s">
        <v>44</v>
      </c>
      <c r="C12" s="59">
        <v>0</v>
      </c>
      <c r="D12" s="37"/>
      <c r="E12" s="59">
        <v>0</v>
      </c>
      <c r="F12" s="37"/>
      <c r="G12" s="38"/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9"/>
  <sheetViews>
    <sheetView workbookViewId="0"/>
  </sheetViews>
  <sheetFormatPr baseColWidth="10" defaultColWidth="11.42578125" defaultRowHeight="14.25"/>
  <cols>
    <col min="1" max="1" width="2.5703125" style="1" customWidth="1"/>
    <col min="2" max="2" width="58.42578125" style="1" customWidth="1"/>
    <col min="3" max="3" width="11.42578125" style="1"/>
    <col min="4" max="4" width="15" style="1" customWidth="1"/>
    <col min="5" max="5" width="12.42578125" style="1" customWidth="1"/>
    <col min="6" max="16384" width="11.42578125" style="1"/>
  </cols>
  <sheetData>
    <row r="7" spans="2:3" ht="15">
      <c r="B7" s="11" t="s">
        <v>65</v>
      </c>
      <c r="C7"/>
    </row>
    <row r="8" spans="2:3" ht="15">
      <c r="B8"/>
      <c r="C8"/>
    </row>
    <row r="9" spans="2:3">
      <c r="B9" s="8" t="s">
        <v>32</v>
      </c>
      <c r="C9" s="49">
        <v>7629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Inicio</vt:lpstr>
      <vt:lpstr>Fuente</vt:lpstr>
      <vt:lpstr>Gasto</vt:lpstr>
      <vt:lpstr>Solicitudes peritajes</vt:lpstr>
      <vt:lpstr>medios propios</vt:lpstr>
      <vt:lpstr>designaciones</vt:lpstr>
      <vt:lpstr>Integrantes lista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Belen Manchon Colmenarejo</cp:lastModifiedBy>
  <dcterms:created xsi:type="dcterms:W3CDTF">2015-09-17T09:04:35Z</dcterms:created>
  <dcterms:modified xsi:type="dcterms:W3CDTF">2018-10-25T11:24:27Z</dcterms:modified>
</cp:coreProperties>
</file>